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codeName="ThisWorkbook"/>
  <mc:AlternateContent xmlns:mc="http://schemas.openxmlformats.org/markup-compatibility/2006">
    <mc:Choice Requires="x15">
      <x15ac:absPath xmlns:x15ac="http://schemas.microsoft.com/office/spreadsheetml/2010/11/ac" url="https://gammon.sharepoint.com/sites/ESTeam319-PowerUpCoalition/Shared Documents/Power Up Coalition/Guideline and tool/"/>
    </mc:Choice>
  </mc:AlternateContent>
  <xr:revisionPtr revIDLastSave="74" documentId="8_{C7095E3B-4DD8-4931-8F6C-622F82EDF0FE}" xr6:coauthVersionLast="47" xr6:coauthVersionMax="47" xr10:uidLastSave="{F128DD59-92E7-48C2-BC53-64556B77E3A1}"/>
  <bookViews>
    <workbookView xWindow="-104" yWindow="-104" windowWidth="22326" windowHeight="12050" xr2:uid="{00000000-000D-0000-FFFF-FFFF00000000}"/>
  </bookViews>
  <sheets>
    <sheet name="Power estimate tool" sheetId="7"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5" i="7" l="1"/>
  <c r="B22" i="7"/>
  <c r="G20" i="7"/>
  <c r="D20" i="7"/>
  <c r="I32" i="7"/>
  <c r="I31" i="7"/>
  <c r="I30" i="7"/>
  <c r="C21" i="7"/>
  <c r="B21" i="7"/>
  <c r="B20" i="7"/>
  <c r="F20" i="7" l="1"/>
  <c r="E20" i="7"/>
  <c r="H20" i="7" l="1"/>
  <c r="H22" i="7"/>
  <c r="H21" i="7"/>
  <c r="E24" i="7" l="1"/>
</calcChain>
</file>

<file path=xl/sharedStrings.xml><?xml version="1.0" encoding="utf-8"?>
<sst xmlns="http://schemas.openxmlformats.org/spreadsheetml/2006/main" count="54" uniqueCount="38">
  <si>
    <r>
      <rPr>
        <b/>
        <u/>
        <sz val="16"/>
        <color theme="1"/>
        <rFont val="Calibri"/>
        <family val="2"/>
        <scheme val="minor"/>
      </rPr>
      <t xml:space="preserve">Power Up Coalition –  Guideline for temporary power application </t>
    </r>
    <r>
      <rPr>
        <b/>
        <sz val="16"/>
        <color theme="1"/>
        <rFont val="Calibri"/>
        <family val="2"/>
        <scheme val="minor"/>
      </rPr>
      <t xml:space="preserve">
Tool to estimate power demand for superstructure works</t>
    </r>
  </si>
  <si>
    <t>Context :</t>
  </si>
  <si>
    <t xml:space="preserve">The Power Up Coalition aims to encourage and facilitate timely electrification of construction sites for non-public works projects in Hong Kong, reduce use of diesel generator and equipment, and promote zero-emission construction sites in the long term. </t>
  </si>
  <si>
    <t>Purpose of the tool:</t>
  </si>
  <si>
    <t>This tool helps forecast the estimated power demand more accurately for an application for temporary electricity, especially for large projects where a temporary transformer pillar / room or supplementary battery energy storage systems could be required in order to avoid the need for diesel generators. The tool is mainly aimed at building projects e.g. large commercial or residential projects, but could be used as reference for other projects.</t>
  </si>
  <si>
    <t>Instructions:</t>
  </si>
  <si>
    <t>1. Select your project type (main construction method):</t>
  </si>
  <si>
    <t>In situ reinforced concrete</t>
  </si>
  <si>
    <t>(Select from drop down menu)</t>
  </si>
  <si>
    <t>2. Insert the quantity of tower crane(s) * for your project :</t>
  </si>
  <si>
    <t>Estimated power demand forecast:</t>
  </si>
  <si>
    <t>Tower crane</t>
  </si>
  <si>
    <t>Welder</t>
  </si>
  <si>
    <t>Passenger lift</t>
  </si>
  <si>
    <t>Material hoist</t>
  </si>
  <si>
    <t>Office</t>
  </si>
  <si>
    <t>Misc *</t>
  </si>
  <si>
    <t>Total Amps</t>
  </si>
  <si>
    <t>In situ reinforced concrete (RC)</t>
  </si>
  <si>
    <t>Steel structure</t>
  </si>
  <si>
    <t>MiC</t>
  </si>
  <si>
    <t>The estimated power demand is forecast to be:</t>
  </si>
  <si>
    <t>Amps</t>
  </si>
  <si>
    <t>Tip: If the estimated power demand is over 800 Amps, either a temporary transformer pillar / room will be required or battery energy storage system(s) will be needed.</t>
  </si>
  <si>
    <t>For reference only:</t>
  </si>
  <si>
    <t>Default power demand assumptions for typical plant and equipment:</t>
  </si>
  <si>
    <t>Equiment Amps</t>
  </si>
  <si>
    <t>Main construction method</t>
  </si>
  <si>
    <t>1 Tower crane</t>
  </si>
  <si>
    <t>N/A</t>
  </si>
  <si>
    <t xml:space="preserve">For every additional tower/ crane </t>
  </si>
  <si>
    <t>Add 450</t>
  </si>
  <si>
    <t>Add 650</t>
  </si>
  <si>
    <r>
      <t xml:space="preserve">Only two pieces of information are needed for the calculation: 
1) define the </t>
    </r>
    <r>
      <rPr>
        <u/>
        <sz val="12"/>
        <color theme="1"/>
        <rFont val="Calibri"/>
        <family val="2"/>
        <scheme val="minor"/>
      </rPr>
      <t>main</t>
    </r>
    <r>
      <rPr>
        <sz val="12"/>
        <color theme="1"/>
        <rFont val="Calibri"/>
        <family val="2"/>
        <scheme val="minor"/>
      </rPr>
      <t xml:space="preserve"> construction method for your project type (either: in situ reinforced concrete (RC)#, steel structure or MiC) and; 
2) estimate the number of towers/ tower cranes needed for the project. </t>
    </r>
  </si>
  <si>
    <t>(# For example, if a project is constructed using in situ reinforced concrete for the podium with three MiC residential towers, the main construction method should be considered as MIC.)</t>
  </si>
  <si>
    <t>Misc * = Miscellaneous includes tools, pumps, lighting, WWTP etc.</t>
  </si>
  <si>
    <t>Please complete the green boxes:</t>
  </si>
  <si>
    <t>* Tip: Normally assume 1 crane per tower unless small or oversized tower footprint (typical radius of a tower crane = 40-50m)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</si>
</sst>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5" x14ac:knownFonts="1">
    <font>
      <sz val="11"/>
      <color theme="1"/>
      <name val="Calibri"/>
      <family val="2"/>
      <scheme val="minor"/>
    </font>
    <font>
      <b/>
      <sz val="11"/>
      <color theme="1"/>
      <name val="Calibri"/>
      <family val="2"/>
      <scheme val="minor"/>
    </font>
    <font>
      <b/>
      <sz val="12"/>
      <color theme="1"/>
      <name val="Calibri"/>
      <family val="2"/>
      <scheme val="minor"/>
    </font>
    <font>
      <b/>
      <sz val="14"/>
      <color theme="5" tint="-0.249977111117893"/>
      <name val="Calibri"/>
      <family val="2"/>
      <scheme val="minor"/>
    </font>
    <font>
      <i/>
      <sz val="11"/>
      <color theme="1"/>
      <name val="Calibri"/>
      <family val="2"/>
      <scheme val="minor"/>
    </font>
    <font>
      <u/>
      <sz val="11"/>
      <color theme="10"/>
      <name val="Calibri"/>
      <family val="2"/>
      <scheme val="minor"/>
    </font>
    <font>
      <b/>
      <sz val="20"/>
      <color theme="1"/>
      <name val="Calibri"/>
      <family val="2"/>
      <scheme val="minor"/>
    </font>
    <font>
      <b/>
      <sz val="20"/>
      <color theme="5" tint="-0.249977111117893"/>
      <name val="Calibri"/>
      <family val="2"/>
      <scheme val="minor"/>
    </font>
    <font>
      <sz val="11"/>
      <color theme="1"/>
      <name val="Calibri"/>
      <family val="2"/>
      <scheme val="minor"/>
    </font>
    <font>
      <b/>
      <sz val="13"/>
      <color theme="1"/>
      <name val="Calibri"/>
      <family val="2"/>
      <scheme val="minor"/>
    </font>
    <font>
      <sz val="13"/>
      <color theme="1"/>
      <name val="Calibri"/>
      <family val="2"/>
      <scheme val="minor"/>
    </font>
    <font>
      <sz val="12"/>
      <color theme="1"/>
      <name val="Calibri"/>
      <family val="2"/>
      <scheme val="minor"/>
    </font>
    <font>
      <b/>
      <sz val="16"/>
      <color theme="1"/>
      <name val="Calibri"/>
      <family val="2"/>
      <scheme val="minor"/>
    </font>
    <font>
      <b/>
      <sz val="14"/>
      <color theme="1"/>
      <name val="Calibri"/>
      <family val="2"/>
      <scheme val="minor"/>
    </font>
    <font>
      <u/>
      <sz val="12"/>
      <color theme="1"/>
      <name val="Calibri"/>
      <family val="2"/>
      <scheme val="minor"/>
    </font>
    <font>
      <i/>
      <sz val="11"/>
      <color theme="0"/>
      <name val="Calibri"/>
      <family val="2"/>
      <scheme val="minor"/>
    </font>
    <font>
      <b/>
      <u/>
      <sz val="16"/>
      <color theme="1"/>
      <name val="Calibri"/>
      <family val="2"/>
      <scheme val="minor"/>
    </font>
    <font>
      <b/>
      <sz val="14"/>
      <color theme="0" tint="-0.499984740745262"/>
      <name val="Calibri"/>
      <family val="2"/>
      <scheme val="minor"/>
    </font>
    <font>
      <sz val="11"/>
      <color theme="0" tint="-0.499984740745262"/>
      <name val="Calibri"/>
      <family val="2"/>
      <scheme val="minor"/>
    </font>
    <font>
      <i/>
      <sz val="11"/>
      <color theme="0" tint="-0.499984740745262"/>
      <name val="Calibri"/>
      <family val="2"/>
      <scheme val="minor"/>
    </font>
    <font>
      <b/>
      <sz val="11"/>
      <color theme="0" tint="-0.499984740745262"/>
      <name val="Calibri"/>
      <family val="2"/>
      <scheme val="minor"/>
    </font>
    <font>
      <b/>
      <u/>
      <sz val="14"/>
      <color theme="0" tint="-0.499984740745262"/>
      <name val="Calibri"/>
      <family val="2"/>
      <scheme val="minor"/>
    </font>
    <font>
      <b/>
      <sz val="14"/>
      <color rgb="FF0070C0"/>
      <name val="Calibri"/>
      <family val="2"/>
      <scheme val="minor"/>
    </font>
    <font>
      <sz val="11"/>
      <color rgb="FF0070C0"/>
      <name val="Calibri"/>
      <family val="2"/>
      <scheme val="minor"/>
    </font>
    <font>
      <b/>
      <u/>
      <sz val="20"/>
      <color rgb="FF0070C0"/>
      <name val="Calibri"/>
      <family val="2"/>
      <scheme val="minor"/>
    </font>
  </fonts>
  <fills count="8">
    <fill>
      <patternFill patternType="none"/>
    </fill>
    <fill>
      <patternFill patternType="gray125"/>
    </fill>
    <fill>
      <patternFill patternType="solid">
        <fgColor rgb="FFCCFF99"/>
        <bgColor indexed="64"/>
      </patternFill>
    </fill>
    <fill>
      <patternFill patternType="solid">
        <fgColor theme="6" tint="0.79998168889431442"/>
        <bgColor indexed="64"/>
      </patternFill>
    </fill>
    <fill>
      <patternFill patternType="solid">
        <fgColor rgb="FF0070C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s>
  <cellStyleXfs count="3">
    <xf numFmtId="0" fontId="0" fillId="0" borderId="0"/>
    <xf numFmtId="0" fontId="5" fillId="0" borderId="0" applyNumberFormat="0" applyFill="0" applyBorder="0" applyAlignment="0" applyProtection="0"/>
    <xf numFmtId="164" fontId="8" fillId="0" borderId="0" applyFont="0" applyFill="0" applyBorder="0" applyAlignment="0" applyProtection="0"/>
  </cellStyleXfs>
  <cellXfs count="80">
    <xf numFmtId="0" fontId="0" fillId="0" borderId="0" xfId="0"/>
    <xf numFmtId="0" fontId="0" fillId="3" borderId="0" xfId="0" applyFill="1" applyProtection="1"/>
    <xf numFmtId="0" fontId="0" fillId="0" borderId="0" xfId="0" applyProtection="1"/>
    <xf numFmtId="0" fontId="0" fillId="0" borderId="0" xfId="0" applyAlignment="1" applyProtection="1">
      <alignment vertical="center"/>
    </xf>
    <xf numFmtId="0" fontId="6" fillId="3" borderId="0" xfId="0" applyFont="1" applyFill="1" applyAlignment="1" applyProtection="1">
      <alignment vertical="center"/>
    </xf>
    <xf numFmtId="0" fontId="2" fillId="3" borderId="0" xfId="0" applyFont="1" applyFill="1" applyAlignment="1" applyProtection="1">
      <alignment vertical="center"/>
    </xf>
    <xf numFmtId="0" fontId="0" fillId="3" borderId="0" xfId="0" applyFill="1" applyAlignment="1" applyProtection="1">
      <alignment vertical="center"/>
    </xf>
    <xf numFmtId="0" fontId="13" fillId="3" borderId="0" xfId="0" applyFont="1" applyFill="1" applyAlignment="1" applyProtection="1">
      <alignment vertical="center"/>
    </xf>
    <xf numFmtId="0" fontId="0" fillId="0" borderId="0" xfId="0" applyAlignment="1" applyProtection="1">
      <alignment vertical="top" wrapText="1"/>
    </xf>
    <xf numFmtId="0" fontId="0" fillId="0" borderId="0" xfId="0" applyAlignment="1" applyProtection="1">
      <alignment horizontal="left" vertical="top" wrapText="1"/>
    </xf>
    <xf numFmtId="0" fontId="0" fillId="0" borderId="0" xfId="0" applyAlignment="1" applyProtection="1">
      <alignment horizontal="left" vertical="top"/>
    </xf>
    <xf numFmtId="0" fontId="0" fillId="3" borderId="0" xfId="0" applyFill="1" applyAlignment="1" applyProtection="1">
      <alignment horizontal="left" vertical="top" wrapText="1"/>
    </xf>
    <xf numFmtId="0" fontId="22" fillId="3" borderId="0" xfId="0" applyFont="1" applyFill="1" applyAlignment="1" applyProtection="1">
      <alignment vertical="center"/>
    </xf>
    <xf numFmtId="0" fontId="2" fillId="3" borderId="0" xfId="0" applyFont="1" applyFill="1" applyAlignment="1" applyProtection="1">
      <alignment horizontal="center" vertical="center"/>
    </xf>
    <xf numFmtId="0" fontId="4" fillId="3" borderId="0" xfId="0" applyFont="1" applyFill="1" applyAlignment="1" applyProtection="1">
      <alignment vertical="center"/>
    </xf>
    <xf numFmtId="0" fontId="0" fillId="3" borderId="0" xfId="0" applyFill="1" applyAlignment="1" applyProtection="1">
      <alignment horizontal="center" vertical="center"/>
    </xf>
    <xf numFmtId="0" fontId="9" fillId="3" borderId="0" xfId="0" applyFont="1" applyFill="1" applyAlignment="1" applyProtection="1">
      <alignment horizontal="left" vertical="center"/>
    </xf>
    <xf numFmtId="0" fontId="4" fillId="0" borderId="0" xfId="0" applyFont="1" applyAlignment="1" applyProtection="1">
      <alignment horizontal="left" vertical="center"/>
    </xf>
    <xf numFmtId="0" fontId="0" fillId="3" borderId="0" xfId="0" applyFill="1" applyAlignment="1" applyProtection="1">
      <alignment horizontal="left" vertical="center"/>
    </xf>
    <xf numFmtId="0" fontId="0" fillId="6" borderId="20" xfId="0" applyFill="1" applyBorder="1" applyAlignment="1" applyProtection="1">
      <alignment horizontal="center" vertical="center"/>
    </xf>
    <xf numFmtId="0" fontId="1" fillId="6" borderId="10" xfId="0" applyFont="1" applyFill="1" applyBorder="1" applyAlignment="1" applyProtection="1">
      <alignment horizontal="center" vertical="center"/>
    </xf>
    <xf numFmtId="0" fontId="2" fillId="6" borderId="11" xfId="0" applyFont="1" applyFill="1" applyBorder="1" applyAlignment="1" applyProtection="1">
      <alignment horizontal="center" vertical="center"/>
    </xf>
    <xf numFmtId="0" fontId="1" fillId="6" borderId="21" xfId="0" applyFont="1" applyFill="1" applyBorder="1" applyAlignment="1" applyProtection="1">
      <alignment horizontal="center" vertical="center" wrapText="1"/>
    </xf>
    <xf numFmtId="0" fontId="0" fillId="5" borderId="1" xfId="0" applyFill="1" applyBorder="1" applyAlignment="1" applyProtection="1">
      <alignment horizontal="center" vertical="center"/>
    </xf>
    <xf numFmtId="0" fontId="0" fillId="5" borderId="2" xfId="0" applyFill="1" applyBorder="1" applyAlignment="1" applyProtection="1">
      <alignment horizontal="center" vertical="center"/>
    </xf>
    <xf numFmtId="0" fontId="1" fillId="5" borderId="13" xfId="0" applyFont="1" applyFill="1" applyBorder="1" applyAlignment="1" applyProtection="1">
      <alignment horizontal="center" vertical="center"/>
    </xf>
    <xf numFmtId="0" fontId="1" fillId="6" borderId="21" xfId="0" applyFont="1" applyFill="1" applyBorder="1" applyAlignment="1" applyProtection="1">
      <alignment horizontal="center" vertical="center"/>
    </xf>
    <xf numFmtId="0" fontId="1" fillId="6" borderId="22" xfId="0" applyFont="1" applyFill="1" applyBorder="1" applyAlignment="1" applyProtection="1">
      <alignment horizontal="center" vertical="center"/>
    </xf>
    <xf numFmtId="0" fontId="0" fillId="5" borderId="17" xfId="0" applyFill="1" applyBorder="1" applyAlignment="1" applyProtection="1">
      <alignment horizontal="center" vertical="center"/>
    </xf>
    <xf numFmtId="0" fontId="0" fillId="5" borderId="23" xfId="0" applyFill="1" applyBorder="1" applyAlignment="1" applyProtection="1">
      <alignment horizontal="center" vertical="center"/>
    </xf>
    <xf numFmtId="0" fontId="1" fillId="5" borderId="19" xfId="0" applyFont="1" applyFill="1" applyBorder="1" applyAlignment="1" applyProtection="1">
      <alignment horizontal="center" vertical="center"/>
    </xf>
    <xf numFmtId="0" fontId="0" fillId="7" borderId="0" xfId="0" applyFill="1" applyProtection="1"/>
    <xf numFmtId="0" fontId="23" fillId="7" borderId="0" xfId="0" applyFont="1" applyFill="1" applyProtection="1"/>
    <xf numFmtId="0" fontId="22" fillId="7" borderId="0" xfId="0" applyFont="1" applyFill="1" applyAlignment="1" applyProtection="1">
      <alignment horizontal="left" vertical="center"/>
    </xf>
    <xf numFmtId="0" fontId="22" fillId="7" borderId="0" xfId="0" applyFont="1" applyFill="1" applyAlignment="1" applyProtection="1">
      <alignment horizontal="right" vertical="center"/>
    </xf>
    <xf numFmtId="0" fontId="24" fillId="7" borderId="6" xfId="0" applyFont="1" applyFill="1" applyBorder="1" applyAlignment="1" applyProtection="1">
      <alignment horizontal="center" vertical="center"/>
    </xf>
    <xf numFmtId="164" fontId="22" fillId="7" borderId="0" xfId="2" applyFont="1" applyFill="1" applyAlignment="1" applyProtection="1">
      <alignment vertical="center"/>
    </xf>
    <xf numFmtId="0" fontId="3" fillId="3" borderId="0" xfId="0" applyFont="1" applyFill="1" applyAlignment="1" applyProtection="1">
      <alignment horizontal="left" vertical="center"/>
    </xf>
    <xf numFmtId="0" fontId="7" fillId="3" borderId="0" xfId="0" applyFont="1" applyFill="1" applyAlignment="1" applyProtection="1">
      <alignment horizontal="center" vertical="center"/>
    </xf>
    <xf numFmtId="0" fontId="5" fillId="3" borderId="0" xfId="1" applyFill="1" applyAlignment="1" applyProtection="1">
      <alignment horizontal="left" vertical="center"/>
    </xf>
    <xf numFmtId="0" fontId="0" fillId="3" borderId="0" xfId="0" applyFill="1" applyAlignment="1" applyProtection="1">
      <alignment vertical="center" wrapText="1"/>
    </xf>
    <xf numFmtId="0" fontId="0" fillId="0" borderId="0" xfId="0" applyAlignment="1" applyProtection="1">
      <alignment vertical="center" wrapText="1"/>
    </xf>
    <xf numFmtId="0" fontId="21" fillId="3" borderId="0" xfId="0" applyFont="1" applyFill="1" applyAlignment="1" applyProtection="1">
      <alignment vertical="center" wrapText="1"/>
    </xf>
    <xf numFmtId="0" fontId="17" fillId="3" borderId="0" xfId="0" applyFont="1" applyFill="1" applyAlignment="1" applyProtection="1">
      <alignment vertical="center"/>
    </xf>
    <xf numFmtId="0" fontId="18" fillId="3" borderId="0" xfId="0" quotePrefix="1" applyFont="1" applyFill="1" applyAlignment="1" applyProtection="1">
      <alignment vertical="center"/>
    </xf>
    <xf numFmtId="0" fontId="18" fillId="3" borderId="0" xfId="0" applyFont="1" applyFill="1" applyAlignment="1" applyProtection="1">
      <alignment vertical="center"/>
    </xf>
    <xf numFmtId="0" fontId="19" fillId="3" borderId="0" xfId="0" applyFont="1" applyFill="1" applyAlignment="1" applyProtection="1">
      <alignment vertical="center"/>
    </xf>
    <xf numFmtId="0" fontId="20" fillId="3" borderId="9" xfId="0" applyFont="1" applyFill="1" applyBorder="1" applyAlignment="1" applyProtection="1">
      <alignment horizontal="right" vertical="center"/>
    </xf>
    <xf numFmtId="0" fontId="20" fillId="3" borderId="10" xfId="0" applyFont="1" applyFill="1" applyBorder="1" applyAlignment="1" applyProtection="1">
      <alignment horizontal="center" vertical="center" wrapText="1"/>
    </xf>
    <xf numFmtId="0" fontId="20" fillId="3" borderId="10" xfId="0" applyFont="1" applyFill="1" applyBorder="1" applyAlignment="1" applyProtection="1">
      <alignment horizontal="center" vertical="center"/>
    </xf>
    <xf numFmtId="0" fontId="20" fillId="3" borderId="11" xfId="0" applyFont="1" applyFill="1" applyBorder="1" applyAlignment="1" applyProtection="1">
      <alignment horizontal="center" vertical="center"/>
    </xf>
    <xf numFmtId="0" fontId="18" fillId="3" borderId="1" xfId="0" applyFont="1" applyFill="1" applyBorder="1" applyAlignment="1" applyProtection="1">
      <alignment horizontal="center" vertical="center" wrapText="1"/>
    </xf>
    <xf numFmtId="0" fontId="18" fillId="3" borderId="1" xfId="0" applyFont="1" applyFill="1" applyBorder="1" applyAlignment="1" applyProtection="1">
      <alignment horizontal="center" vertical="center"/>
    </xf>
    <xf numFmtId="0" fontId="20" fillId="3" borderId="13" xfId="0" applyFont="1" applyFill="1" applyBorder="1" applyAlignment="1" applyProtection="1">
      <alignment horizontal="center" vertical="center"/>
    </xf>
    <xf numFmtId="0" fontId="0" fillId="0" borderId="0" xfId="0" applyAlignment="1" applyProtection="1">
      <alignment wrapText="1"/>
    </xf>
    <xf numFmtId="0" fontId="18" fillId="3" borderId="17" xfId="0" applyFont="1" applyFill="1" applyBorder="1" applyAlignment="1" applyProtection="1">
      <alignment horizontal="center" vertical="center"/>
    </xf>
    <xf numFmtId="0" fontId="20" fillId="3" borderId="19" xfId="0" applyFont="1" applyFill="1" applyBorder="1" applyAlignment="1" applyProtection="1">
      <alignment horizontal="center" vertical="center"/>
    </xf>
    <xf numFmtId="0" fontId="0" fillId="0" borderId="0" xfId="0" quotePrefix="1" applyAlignment="1" applyProtection="1">
      <alignment vertical="center"/>
    </xf>
    <xf numFmtId="0" fontId="10" fillId="2" borderId="6" xfId="0" applyFont="1" applyFill="1" applyBorder="1" applyAlignment="1" applyProtection="1">
      <alignment horizontal="center" vertical="center"/>
      <protection locked="0"/>
    </xf>
    <xf numFmtId="0" fontId="11" fillId="3" borderId="0" xfId="0" applyFont="1" applyFill="1" applyAlignment="1" applyProtection="1">
      <alignment horizontal="left" vertical="center" wrapText="1"/>
    </xf>
    <xf numFmtId="0" fontId="12" fillId="3" borderId="0" xfId="0" applyFont="1" applyFill="1" applyAlignment="1" applyProtection="1">
      <alignment horizontal="left" vertical="center" wrapText="1"/>
    </xf>
    <xf numFmtId="0" fontId="9" fillId="3" borderId="0" xfId="0" applyFont="1" applyFill="1" applyAlignment="1" applyProtection="1">
      <alignment horizontal="left" vertical="center"/>
    </xf>
    <xf numFmtId="0" fontId="10" fillId="2" borderId="7"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0" fillId="3" borderId="0" xfId="0" applyFill="1" applyAlignment="1" applyProtection="1">
      <alignment horizontal="left" vertical="top" wrapText="1"/>
    </xf>
    <xf numFmtId="0" fontId="15" fillId="4" borderId="0" xfId="0" applyFont="1" applyFill="1" applyAlignment="1" applyProtection="1">
      <alignment horizontal="center" vertical="center" wrapText="1"/>
    </xf>
    <xf numFmtId="0" fontId="15" fillId="4" borderId="0" xfId="0" applyFont="1" applyFill="1" applyBorder="1" applyAlignment="1" applyProtection="1">
      <alignment horizontal="center" vertical="center" wrapText="1"/>
    </xf>
    <xf numFmtId="0" fontId="0" fillId="5" borderId="3" xfId="0" applyFill="1" applyBorder="1" applyAlignment="1" applyProtection="1">
      <alignment horizontal="center" vertical="center"/>
    </xf>
    <xf numFmtId="0" fontId="0" fillId="5" borderId="4" xfId="0" applyFill="1" applyBorder="1" applyAlignment="1" applyProtection="1">
      <alignment horizontal="center" vertical="center"/>
    </xf>
    <xf numFmtId="0" fontId="0" fillId="5" borderId="18" xfId="0" applyFill="1" applyBorder="1" applyAlignment="1" applyProtection="1">
      <alignment horizontal="center" vertical="center"/>
    </xf>
    <xf numFmtId="0" fontId="18" fillId="3" borderId="3" xfId="0" applyFont="1" applyFill="1" applyBorder="1" applyAlignment="1" applyProtection="1">
      <alignment horizontal="center" vertical="center"/>
    </xf>
    <xf numFmtId="0" fontId="18" fillId="3" borderId="4" xfId="0" applyFont="1" applyFill="1" applyBorder="1" applyAlignment="1" applyProtection="1">
      <alignment horizontal="center" vertical="center"/>
    </xf>
    <xf numFmtId="0" fontId="18" fillId="3" borderId="5" xfId="0" applyFont="1" applyFill="1" applyBorder="1" applyAlignment="1" applyProtection="1">
      <alignment horizontal="center" vertical="center"/>
    </xf>
    <xf numFmtId="0" fontId="20" fillId="3" borderId="12" xfId="0" applyFont="1" applyFill="1" applyBorder="1" applyAlignment="1" applyProtection="1">
      <alignment horizontal="center" vertical="center" wrapText="1"/>
    </xf>
    <xf numFmtId="0" fontId="20" fillId="3" borderId="14" xfId="0" applyFont="1" applyFill="1" applyBorder="1" applyAlignment="1" applyProtection="1">
      <alignment horizontal="center" vertical="center" wrapText="1"/>
    </xf>
    <xf numFmtId="0" fontId="20" fillId="3" borderId="16" xfId="0" applyFont="1" applyFill="1" applyBorder="1" applyAlignment="1" applyProtection="1">
      <alignment horizontal="center" vertical="center" wrapText="1"/>
    </xf>
    <xf numFmtId="0" fontId="18" fillId="3" borderId="18" xfId="0" applyFont="1" applyFill="1" applyBorder="1" applyAlignment="1" applyProtection="1">
      <alignment horizontal="center" vertical="center"/>
    </xf>
    <xf numFmtId="0" fontId="20" fillId="3" borderId="12" xfId="0" applyFont="1" applyFill="1" applyBorder="1" applyAlignment="1" applyProtection="1">
      <alignment horizontal="center" vertical="center"/>
    </xf>
    <xf numFmtId="0" fontId="20" fillId="3" borderId="14" xfId="0" applyFont="1" applyFill="1" applyBorder="1" applyAlignment="1" applyProtection="1">
      <alignment horizontal="center" vertical="center"/>
    </xf>
    <xf numFmtId="0" fontId="20" fillId="3" borderId="15" xfId="0" applyFont="1" applyFill="1" applyBorder="1" applyAlignment="1" applyProtection="1">
      <alignment horizontal="center" vertical="center"/>
    </xf>
  </cellXfs>
  <cellStyles count="3">
    <cellStyle name="Comma" xfId="2" builtinId="3"/>
    <cellStyle name="Hyperlink" xfId="1" builtinId="8"/>
    <cellStyle name="Normal" xfId="0" builtinId="0"/>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302936</xdr:colOff>
      <xdr:row>0</xdr:row>
      <xdr:rowOff>131673</xdr:rowOff>
    </xdr:from>
    <xdr:to>
      <xdr:col>8</xdr:col>
      <xdr:colOff>905363</xdr:colOff>
      <xdr:row>3</xdr:row>
      <xdr:rowOff>129735</xdr:rowOff>
    </xdr:to>
    <xdr:pic>
      <xdr:nvPicPr>
        <xdr:cNvPr id="3" name="Picture 2">
          <a:extLst>
            <a:ext uri="{FF2B5EF4-FFF2-40B4-BE49-F238E27FC236}">
              <a16:creationId xmlns:a16="http://schemas.microsoft.com/office/drawing/2014/main" id="{86789379-DFEB-4DD2-A229-148B2A8983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61950" y="131673"/>
          <a:ext cx="1546088" cy="10368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8"/>
  <sheetViews>
    <sheetView tabSelected="1" view="pageLayout" topLeftCell="A10" zoomScaleNormal="70" zoomScaleSheetLayoutView="55" workbookViewId="0">
      <selection activeCell="E13" sqref="E13:F13"/>
    </sheetView>
  </sheetViews>
  <sheetFormatPr defaultColWidth="8.8984375" defaultRowHeight="14.4" x14ac:dyDescent="0.3"/>
  <cols>
    <col min="1" max="1" width="25.09765625" style="2" customWidth="1"/>
    <col min="2" max="2" width="15.09765625" style="2" customWidth="1"/>
    <col min="3" max="8" width="12.8984375" style="2" customWidth="1"/>
    <col min="9" max="9" width="14" style="2" customWidth="1"/>
    <col min="10" max="16384" width="8.8984375" style="2"/>
  </cols>
  <sheetData>
    <row r="1" spans="1:19" x14ac:dyDescent="0.3">
      <c r="A1" s="1"/>
      <c r="B1" s="1"/>
      <c r="C1" s="1"/>
      <c r="D1" s="1"/>
      <c r="E1" s="1"/>
      <c r="F1" s="1"/>
      <c r="G1" s="1"/>
      <c r="H1" s="1"/>
      <c r="I1" s="1"/>
    </row>
    <row r="2" spans="1:19" s="3" customFormat="1" ht="49" customHeight="1" x14ac:dyDescent="0.3">
      <c r="A2" s="60" t="s">
        <v>0</v>
      </c>
      <c r="B2" s="60"/>
      <c r="C2" s="60"/>
      <c r="D2" s="60"/>
      <c r="E2" s="60"/>
      <c r="F2" s="60"/>
      <c r="G2" s="60"/>
      <c r="H2" s="60"/>
      <c r="I2" s="60"/>
    </row>
    <row r="3" spans="1:19" s="3" customFormat="1" ht="18.45" customHeight="1" x14ac:dyDescent="0.3">
      <c r="A3" s="4"/>
      <c r="B3" s="4"/>
      <c r="C3" s="4"/>
      <c r="D3" s="5"/>
      <c r="E3" s="5"/>
      <c r="F3" s="5"/>
      <c r="G3" s="6"/>
      <c r="H3" s="6"/>
      <c r="I3" s="6"/>
    </row>
    <row r="4" spans="1:19" s="3" customFormat="1" ht="21.45" customHeight="1" x14ac:dyDescent="0.3">
      <c r="A4" s="7" t="s">
        <v>1</v>
      </c>
      <c r="B4" s="4"/>
      <c r="C4" s="4"/>
      <c r="D4" s="5"/>
      <c r="E4" s="5"/>
      <c r="F4" s="5"/>
      <c r="G4" s="6"/>
      <c r="H4" s="6"/>
      <c r="I4" s="6"/>
    </row>
    <row r="5" spans="1:19" s="10" customFormat="1" ht="46.1" customHeight="1" x14ac:dyDescent="0.3">
      <c r="A5" s="59" t="s">
        <v>2</v>
      </c>
      <c r="B5" s="59"/>
      <c r="C5" s="59"/>
      <c r="D5" s="59"/>
      <c r="E5" s="59"/>
      <c r="F5" s="59"/>
      <c r="G5" s="59"/>
      <c r="H5" s="59"/>
      <c r="I5" s="59"/>
      <c r="J5" s="8"/>
      <c r="K5" s="8"/>
      <c r="L5" s="8"/>
      <c r="M5" s="8"/>
      <c r="N5" s="8"/>
      <c r="O5" s="8"/>
      <c r="P5" s="8"/>
      <c r="Q5" s="8"/>
      <c r="R5" s="9"/>
      <c r="S5" s="9"/>
    </row>
    <row r="6" spans="1:19" s="3" customFormat="1" ht="23.65" customHeight="1" x14ac:dyDescent="0.3">
      <c r="A6" s="7" t="s">
        <v>3</v>
      </c>
      <c r="B6" s="4"/>
      <c r="C6" s="4"/>
      <c r="D6" s="5"/>
      <c r="E6" s="5"/>
      <c r="F6" s="5"/>
      <c r="G6" s="6"/>
      <c r="H6" s="6"/>
      <c r="I6" s="6"/>
    </row>
    <row r="7" spans="1:19" s="10" customFormat="1" ht="60.65" customHeight="1" x14ac:dyDescent="0.3">
      <c r="A7" s="59" t="s">
        <v>4</v>
      </c>
      <c r="B7" s="59"/>
      <c r="C7" s="59"/>
      <c r="D7" s="59"/>
      <c r="E7" s="59"/>
      <c r="F7" s="59"/>
      <c r="G7" s="59"/>
      <c r="H7" s="59"/>
      <c r="I7" s="59"/>
      <c r="J7" s="8"/>
      <c r="K7" s="8"/>
      <c r="L7" s="8"/>
      <c r="M7" s="8"/>
      <c r="N7" s="8"/>
      <c r="O7" s="8"/>
      <c r="P7" s="8"/>
      <c r="Q7" s="8"/>
      <c r="R7" s="9"/>
      <c r="S7" s="9"/>
    </row>
    <row r="8" spans="1:19" s="3" customFormat="1" ht="21.45" customHeight="1" x14ac:dyDescent="0.3">
      <c r="A8" s="7" t="s">
        <v>5</v>
      </c>
      <c r="B8" s="4"/>
      <c r="C8" s="4"/>
      <c r="D8" s="5"/>
      <c r="E8" s="5"/>
      <c r="F8" s="5"/>
      <c r="G8" s="6"/>
      <c r="H8" s="6"/>
      <c r="I8" s="6"/>
    </row>
    <row r="9" spans="1:19" s="10" customFormat="1" ht="57.05" customHeight="1" x14ac:dyDescent="0.3">
      <c r="A9" s="59" t="s">
        <v>33</v>
      </c>
      <c r="B9" s="59"/>
      <c r="C9" s="59"/>
      <c r="D9" s="59"/>
      <c r="E9" s="59"/>
      <c r="F9" s="59"/>
      <c r="G9" s="59"/>
      <c r="H9" s="59"/>
      <c r="I9" s="59"/>
      <c r="J9" s="8"/>
      <c r="K9" s="8"/>
      <c r="L9" s="8"/>
      <c r="M9" s="8"/>
      <c r="N9" s="8"/>
      <c r="O9" s="8"/>
      <c r="P9" s="8"/>
      <c r="Q9" s="8"/>
      <c r="R9" s="9"/>
      <c r="S9" s="9"/>
    </row>
    <row r="10" spans="1:19" s="10" customFormat="1" ht="29.7" customHeight="1" x14ac:dyDescent="0.3">
      <c r="A10" s="64" t="s">
        <v>34</v>
      </c>
      <c r="B10" s="64"/>
      <c r="C10" s="64"/>
      <c r="D10" s="64"/>
      <c r="E10" s="64"/>
      <c r="F10" s="64"/>
      <c r="G10" s="64"/>
      <c r="H10" s="64"/>
      <c r="I10" s="64"/>
      <c r="J10" s="8"/>
      <c r="K10" s="8"/>
      <c r="L10" s="8"/>
      <c r="M10" s="8"/>
      <c r="N10" s="8"/>
      <c r="O10" s="8"/>
      <c r="P10" s="8"/>
      <c r="Q10" s="8"/>
      <c r="R10" s="9"/>
      <c r="S10" s="9"/>
    </row>
    <row r="11" spans="1:19" s="10" customFormat="1" ht="13.4" customHeight="1" x14ac:dyDescent="0.3">
      <c r="A11" s="11"/>
      <c r="B11" s="11"/>
      <c r="C11" s="11"/>
      <c r="D11" s="11"/>
      <c r="E11" s="11"/>
      <c r="F11" s="11"/>
      <c r="G11" s="11"/>
      <c r="H11" s="11"/>
      <c r="I11" s="11"/>
      <c r="J11" s="8"/>
      <c r="K11" s="8"/>
      <c r="L11" s="8"/>
      <c r="M11" s="8"/>
      <c r="N11" s="8"/>
      <c r="O11" s="8"/>
      <c r="P11" s="8"/>
      <c r="Q11" s="8"/>
      <c r="R11" s="9"/>
      <c r="S11" s="9"/>
    </row>
    <row r="12" spans="1:19" ht="29.7" customHeight="1" thickBot="1" x14ac:dyDescent="0.35">
      <c r="A12" s="12" t="s">
        <v>36</v>
      </c>
      <c r="B12" s="6"/>
      <c r="C12" s="6"/>
      <c r="D12" s="6"/>
      <c r="E12" s="6"/>
      <c r="F12" s="13"/>
      <c r="G12" s="1"/>
      <c r="H12" s="1"/>
      <c r="I12" s="1"/>
    </row>
    <row r="13" spans="1:19" ht="21.05" customHeight="1" thickBot="1" x14ac:dyDescent="0.35">
      <c r="A13" s="61" t="s">
        <v>6</v>
      </c>
      <c r="B13" s="61"/>
      <c r="C13" s="61"/>
      <c r="D13" s="1"/>
      <c r="E13" s="62" t="s">
        <v>7</v>
      </c>
      <c r="F13" s="63"/>
      <c r="G13" s="14" t="s">
        <v>8</v>
      </c>
      <c r="H13" s="1"/>
      <c r="I13" s="1"/>
    </row>
    <row r="14" spans="1:19" ht="15" thickBot="1" x14ac:dyDescent="0.35">
      <c r="A14" s="1"/>
      <c r="B14" s="15"/>
      <c r="C14" s="1"/>
      <c r="D14" s="1"/>
      <c r="E14" s="1"/>
      <c r="F14" s="1"/>
      <c r="G14" s="1"/>
      <c r="H14" s="1"/>
      <c r="I14" s="1"/>
    </row>
    <row r="15" spans="1:19" ht="21.05" customHeight="1" thickBot="1" x14ac:dyDescent="0.35">
      <c r="A15" s="16" t="s">
        <v>9</v>
      </c>
      <c r="B15" s="16"/>
      <c r="C15" s="16"/>
      <c r="D15" s="16"/>
      <c r="E15" s="58">
        <v>1</v>
      </c>
      <c r="F15" s="1"/>
      <c r="G15" s="66" t="s">
        <v>37</v>
      </c>
      <c r="H15" s="66"/>
      <c r="I15" s="66"/>
      <c r="J15" s="17"/>
      <c r="K15" s="17"/>
      <c r="L15" s="17"/>
      <c r="M15" s="17"/>
    </row>
    <row r="16" spans="1:19" ht="19.75" customHeight="1" x14ac:dyDescent="0.3">
      <c r="A16" s="1"/>
      <c r="B16" s="1"/>
      <c r="C16" s="1"/>
      <c r="D16" s="1"/>
      <c r="E16" s="1"/>
      <c r="F16" s="1"/>
      <c r="G16" s="66"/>
      <c r="H16" s="66"/>
      <c r="I16" s="66"/>
    </row>
    <row r="17" spans="1:19" ht="12.25" customHeight="1" x14ac:dyDescent="0.3">
      <c r="A17" s="18"/>
      <c r="B17" s="1"/>
      <c r="C17" s="1"/>
      <c r="D17" s="1"/>
      <c r="E17" s="1"/>
      <c r="F17" s="1"/>
      <c r="G17" s="66"/>
      <c r="H17" s="66"/>
      <c r="I17" s="66"/>
    </row>
    <row r="18" spans="1:19" ht="27.25" customHeight="1" thickBot="1" x14ac:dyDescent="0.35">
      <c r="A18" s="12" t="s">
        <v>10</v>
      </c>
      <c r="B18" s="5"/>
      <c r="C18" s="5"/>
      <c r="D18" s="1"/>
      <c r="E18" s="1"/>
      <c r="F18" s="1"/>
      <c r="G18" s="1"/>
      <c r="H18" s="1"/>
      <c r="I18" s="1"/>
    </row>
    <row r="19" spans="1:19" ht="23.65" customHeight="1" x14ac:dyDescent="0.3">
      <c r="A19" s="19"/>
      <c r="B19" s="20" t="s">
        <v>11</v>
      </c>
      <c r="C19" s="20" t="s">
        <v>12</v>
      </c>
      <c r="D19" s="20" t="s">
        <v>13</v>
      </c>
      <c r="E19" s="20" t="s">
        <v>14</v>
      </c>
      <c r="F19" s="20" t="s">
        <v>15</v>
      </c>
      <c r="G19" s="20" t="s">
        <v>16</v>
      </c>
      <c r="H19" s="21" t="s">
        <v>17</v>
      </c>
      <c r="I19" s="1"/>
    </row>
    <row r="20" spans="1:19" ht="29.95" customHeight="1" x14ac:dyDescent="0.3">
      <c r="A20" s="22" t="s">
        <v>18</v>
      </c>
      <c r="B20" s="23">
        <f>IF((E13="In situ reinforced concrete"),200*E15,"N/A")</f>
        <v>200</v>
      </c>
      <c r="C20" s="24"/>
      <c r="D20" s="67">
        <f>IF(NOT(OR(E15=1,E15&gt;1)),150*E15,150+50*(E15-1))</f>
        <v>150</v>
      </c>
      <c r="E20" s="67">
        <f>50*E15</f>
        <v>50</v>
      </c>
      <c r="F20" s="67">
        <f>IF(NOT(OR(E15=1,E15&gt;1)),100*E15,100+50*(E15-1))</f>
        <v>100</v>
      </c>
      <c r="G20" s="67">
        <f>IF(NOT(OR(E15=1,E15&gt;1)),250*E15,250+100*(E15-1))</f>
        <v>250</v>
      </c>
      <c r="H20" s="25">
        <f>IF((B20="N/A"),"N/A",B20+D20+E20+F20+G20)</f>
        <v>750</v>
      </c>
      <c r="I20" s="1"/>
    </row>
    <row r="21" spans="1:19" ht="27.25" customHeight="1" x14ac:dyDescent="0.3">
      <c r="A21" s="26" t="s">
        <v>19</v>
      </c>
      <c r="B21" s="23" t="str">
        <f>IF((E13="Steel structure"),200*E15,"N/A")</f>
        <v>N/A</v>
      </c>
      <c r="C21" s="23" t="str">
        <f>IF((E13="Steel structure"),200*E15,"N/A")</f>
        <v>N/A</v>
      </c>
      <c r="D21" s="68"/>
      <c r="E21" s="68"/>
      <c r="F21" s="68"/>
      <c r="G21" s="68"/>
      <c r="H21" s="25" t="str">
        <f>IF((B21="N/A"),"N/A",B21+C21+D20+E20+F20+G20)</f>
        <v>N/A</v>
      </c>
      <c r="I21" s="1"/>
    </row>
    <row r="22" spans="1:19" ht="27.25" customHeight="1" thickBot="1" x14ac:dyDescent="0.35">
      <c r="A22" s="27" t="s">
        <v>20</v>
      </c>
      <c r="B22" s="28" t="str">
        <f>IF((E13="MiC"),300*E15,"N/A")</f>
        <v>N/A</v>
      </c>
      <c r="C22" s="29"/>
      <c r="D22" s="69"/>
      <c r="E22" s="69"/>
      <c r="F22" s="69"/>
      <c r="G22" s="69"/>
      <c r="H22" s="30" t="str">
        <f>IF((B22="N/A"),"N/A",B22+D20+E20+F20+G20)</f>
        <v>N/A</v>
      </c>
      <c r="I22" s="1"/>
    </row>
    <row r="23" spans="1:19" ht="15" thickBot="1" x14ac:dyDescent="0.35">
      <c r="A23" s="1"/>
      <c r="B23" s="1"/>
      <c r="C23" s="1"/>
      <c r="D23" s="1"/>
      <c r="E23" s="1"/>
      <c r="F23" s="1"/>
      <c r="G23" s="1"/>
      <c r="H23" s="1"/>
      <c r="I23" s="1"/>
    </row>
    <row r="24" spans="1:19" ht="32.85" customHeight="1" thickBot="1" x14ac:dyDescent="0.35">
      <c r="A24" s="31"/>
      <c r="B24" s="32"/>
      <c r="C24" s="33"/>
      <c r="D24" s="34" t="s">
        <v>21</v>
      </c>
      <c r="E24" s="35">
        <f>IF(E13="In situ reinforced concrete", H20,IF(E13="Steel structure", H21, IF(E13="MiC",H22,IF(E15=0,"0"))))</f>
        <v>750</v>
      </c>
      <c r="F24" s="36" t="s">
        <v>22</v>
      </c>
      <c r="G24" s="65" t="s">
        <v>23</v>
      </c>
      <c r="H24" s="65"/>
      <c r="I24" s="65"/>
    </row>
    <row r="25" spans="1:19" ht="32.85" customHeight="1" x14ac:dyDescent="0.3">
      <c r="A25" s="1"/>
      <c r="B25" s="37"/>
      <c r="C25" s="37"/>
      <c r="D25" s="1"/>
      <c r="E25" s="1"/>
      <c r="F25" s="38"/>
      <c r="G25" s="65"/>
      <c r="H25" s="65"/>
      <c r="I25" s="65"/>
    </row>
    <row r="26" spans="1:19" s="3" customFormat="1" ht="17.850000000000001" customHeight="1" x14ac:dyDescent="0.3">
      <c r="A26" s="39"/>
      <c r="B26" s="39"/>
      <c r="C26" s="39"/>
      <c r="D26" s="39"/>
      <c r="E26" s="39"/>
      <c r="F26" s="39"/>
      <c r="G26" s="39"/>
      <c r="H26" s="39"/>
      <c r="I26" s="40"/>
      <c r="J26" s="41"/>
      <c r="K26" s="41"/>
      <c r="L26" s="41"/>
      <c r="M26" s="41"/>
      <c r="N26" s="41"/>
      <c r="O26" s="41"/>
      <c r="P26" s="41"/>
      <c r="Q26" s="41"/>
      <c r="R26" s="41"/>
      <c r="S26" s="41"/>
    </row>
    <row r="27" spans="1:19" ht="17.850000000000001" x14ac:dyDescent="0.3">
      <c r="A27" s="42" t="s">
        <v>24</v>
      </c>
      <c r="B27" s="40"/>
      <c r="C27" s="40"/>
      <c r="D27" s="40"/>
      <c r="E27" s="40"/>
      <c r="F27" s="40"/>
      <c r="G27" s="40"/>
      <c r="H27" s="40"/>
      <c r="I27" s="40"/>
      <c r="J27" s="41"/>
      <c r="K27" s="41"/>
      <c r="L27" s="41"/>
      <c r="M27" s="41"/>
      <c r="N27" s="41"/>
      <c r="O27" s="41"/>
      <c r="P27" s="41"/>
      <c r="Q27" s="41"/>
      <c r="R27" s="41"/>
      <c r="S27" s="41"/>
    </row>
    <row r="28" spans="1:19" ht="31.1" customHeight="1" thickBot="1" x14ac:dyDescent="0.35">
      <c r="A28" s="43" t="s">
        <v>25</v>
      </c>
      <c r="B28" s="44"/>
      <c r="C28" s="45"/>
      <c r="D28" s="45"/>
      <c r="E28" s="46"/>
      <c r="F28" s="46"/>
      <c r="G28" s="46"/>
      <c r="H28" s="46"/>
      <c r="I28" s="46"/>
    </row>
    <row r="29" spans="1:19" ht="45.25" customHeight="1" x14ac:dyDescent="0.3">
      <c r="A29" s="47" t="s">
        <v>26</v>
      </c>
      <c r="B29" s="48" t="s">
        <v>27</v>
      </c>
      <c r="C29" s="49" t="s">
        <v>11</v>
      </c>
      <c r="D29" s="49" t="s">
        <v>12</v>
      </c>
      <c r="E29" s="49" t="s">
        <v>13</v>
      </c>
      <c r="F29" s="49" t="s">
        <v>14</v>
      </c>
      <c r="G29" s="49" t="s">
        <v>15</v>
      </c>
      <c r="H29" s="49" t="s">
        <v>16</v>
      </c>
      <c r="I29" s="50" t="s">
        <v>17</v>
      </c>
    </row>
    <row r="30" spans="1:19" ht="31" customHeight="1" x14ac:dyDescent="0.3">
      <c r="A30" s="77" t="s">
        <v>28</v>
      </c>
      <c r="B30" s="51" t="s">
        <v>7</v>
      </c>
      <c r="C30" s="52">
        <v>200</v>
      </c>
      <c r="D30" s="52" t="s">
        <v>29</v>
      </c>
      <c r="E30" s="70">
        <v>150</v>
      </c>
      <c r="F30" s="70">
        <v>50</v>
      </c>
      <c r="G30" s="70">
        <v>100</v>
      </c>
      <c r="H30" s="70">
        <v>250</v>
      </c>
      <c r="I30" s="53">
        <f>C30+E30+F30+G30+H30</f>
        <v>750</v>
      </c>
      <c r="K30" s="54"/>
      <c r="L30" s="54"/>
      <c r="M30" s="54"/>
      <c r="N30" s="54"/>
    </row>
    <row r="31" spans="1:19" ht="29.95" customHeight="1" x14ac:dyDescent="0.3">
      <c r="A31" s="78"/>
      <c r="B31" s="52" t="s">
        <v>19</v>
      </c>
      <c r="C31" s="52">
        <v>200</v>
      </c>
      <c r="D31" s="52">
        <v>200</v>
      </c>
      <c r="E31" s="71"/>
      <c r="F31" s="71"/>
      <c r="G31" s="71"/>
      <c r="H31" s="71"/>
      <c r="I31" s="53">
        <f>C31+D31+E30+F30+G30+H30</f>
        <v>950</v>
      </c>
      <c r="K31" s="54"/>
      <c r="L31" s="54"/>
      <c r="M31" s="54"/>
      <c r="N31" s="54"/>
    </row>
    <row r="32" spans="1:19" ht="29.95" customHeight="1" x14ac:dyDescent="0.3">
      <c r="A32" s="79"/>
      <c r="B32" s="52" t="s">
        <v>20</v>
      </c>
      <c r="C32" s="52">
        <v>300</v>
      </c>
      <c r="D32" s="52" t="s">
        <v>29</v>
      </c>
      <c r="E32" s="72"/>
      <c r="F32" s="72"/>
      <c r="G32" s="72"/>
      <c r="H32" s="72"/>
      <c r="I32" s="53">
        <f>C32+E30+F30+G30+H30</f>
        <v>850</v>
      </c>
    </row>
    <row r="33" spans="1:9" ht="29.95" customHeight="1" x14ac:dyDescent="0.3">
      <c r="A33" s="73" t="s">
        <v>30</v>
      </c>
      <c r="B33" s="51" t="s">
        <v>7</v>
      </c>
      <c r="C33" s="52">
        <v>200</v>
      </c>
      <c r="D33" s="52" t="s">
        <v>29</v>
      </c>
      <c r="E33" s="70">
        <v>50</v>
      </c>
      <c r="F33" s="70">
        <v>50</v>
      </c>
      <c r="G33" s="70">
        <v>50</v>
      </c>
      <c r="H33" s="70">
        <v>100</v>
      </c>
      <c r="I33" s="53" t="s">
        <v>31</v>
      </c>
    </row>
    <row r="34" spans="1:9" ht="29.95" customHeight="1" x14ac:dyDescent="0.3">
      <c r="A34" s="74"/>
      <c r="B34" s="52" t="s">
        <v>19</v>
      </c>
      <c r="C34" s="52">
        <v>200</v>
      </c>
      <c r="D34" s="52">
        <v>200</v>
      </c>
      <c r="E34" s="71"/>
      <c r="F34" s="71"/>
      <c r="G34" s="71"/>
      <c r="H34" s="71"/>
      <c r="I34" s="53" t="s">
        <v>32</v>
      </c>
    </row>
    <row r="35" spans="1:9" ht="29.95" customHeight="1" thickBot="1" x14ac:dyDescent="0.35">
      <c r="A35" s="75"/>
      <c r="B35" s="55" t="s">
        <v>20</v>
      </c>
      <c r="C35" s="55">
        <v>300</v>
      </c>
      <c r="D35" s="55" t="s">
        <v>29</v>
      </c>
      <c r="E35" s="76"/>
      <c r="F35" s="76"/>
      <c r="G35" s="76"/>
      <c r="H35" s="76"/>
      <c r="I35" s="56">
        <f>C35+E33+F33+G33+H33</f>
        <v>550</v>
      </c>
    </row>
    <row r="36" spans="1:9" x14ac:dyDescent="0.3">
      <c r="A36" s="46" t="s">
        <v>35</v>
      </c>
      <c r="B36" s="46"/>
      <c r="C36" s="46"/>
      <c r="D36" s="46"/>
      <c r="E36" s="46"/>
      <c r="F36" s="46"/>
      <c r="G36" s="46"/>
      <c r="H36" s="46"/>
      <c r="I36" s="46"/>
    </row>
    <row r="37" spans="1:9" ht="15" customHeight="1" x14ac:dyDescent="0.3">
      <c r="A37" s="18"/>
      <c r="B37" s="6"/>
      <c r="C37" s="6"/>
      <c r="D37" s="6"/>
      <c r="E37" s="6"/>
      <c r="F37" s="13"/>
      <c r="G37" s="1"/>
      <c r="H37" s="1"/>
      <c r="I37" s="1"/>
    </row>
    <row r="38" spans="1:9" x14ac:dyDescent="0.3">
      <c r="A38" s="57"/>
    </row>
  </sheetData>
  <sheetProtection algorithmName="SHA-512" hashValue="lNqp7Ry9RyW541UwCyZX0+Zp+L0YvRe34LT5tFUoHybfuBJXsYDozotaXz7uk6fApVzFLXccw37oDwaI4zVwXQ==" saltValue="pX3CKUFZlUYgLilDPUlrxg==" spinCount="100000" sheet="1" selectLockedCells="1"/>
  <mergeCells count="23">
    <mergeCell ref="F30:F32"/>
    <mergeCell ref="G30:G32"/>
    <mergeCell ref="H30:H32"/>
    <mergeCell ref="A33:A35"/>
    <mergeCell ref="E33:E35"/>
    <mergeCell ref="F33:F35"/>
    <mergeCell ref="G33:G35"/>
    <mergeCell ref="H33:H35"/>
    <mergeCell ref="A30:A32"/>
    <mergeCell ref="E30:E32"/>
    <mergeCell ref="G24:I25"/>
    <mergeCell ref="G15:I17"/>
    <mergeCell ref="D20:D22"/>
    <mergeCell ref="E20:E22"/>
    <mergeCell ref="F20:F22"/>
    <mergeCell ref="G20:G22"/>
    <mergeCell ref="A5:I5"/>
    <mergeCell ref="A2:I2"/>
    <mergeCell ref="A7:I7"/>
    <mergeCell ref="A9:I9"/>
    <mergeCell ref="A13:C13"/>
    <mergeCell ref="E13:F13"/>
    <mergeCell ref="A10:I10"/>
  </mergeCells>
  <dataValidations xWindow="754" yWindow="567" count="4">
    <dataValidation type="whole" allowBlank="1" showInputMessage="1" showErrorMessage="1" sqref="C31:E31" xr:uid="{00000000-0002-0000-0000-000000000000}">
      <formula1>0</formula1>
      <formula2>99999999</formula2>
    </dataValidation>
    <dataValidation type="whole" allowBlank="1" showInputMessage="1" showErrorMessage="1" sqref="E15" xr:uid="{00000000-0002-0000-0000-000001000000}">
      <formula1>0</formula1>
      <formula2>100</formula2>
    </dataValidation>
    <dataValidation type="list" allowBlank="1" showInputMessage="1" showErrorMessage="1" prompt="Please choose in the drop down list." sqref="E13:F13" xr:uid="{00000000-0002-0000-0000-000002000000}">
      <formula1>$B$29:$B$32</formula1>
    </dataValidation>
    <dataValidation type="custom" allowBlank="1" showInputMessage="1" showErrorMessage="1" sqref="F25 E24" xr:uid="{00000000-0002-0000-0000-000003000000}">
      <formula1>"D18=""In situ reinforced concrete"""</formula1>
    </dataValidation>
  </dataValidations>
  <pageMargins left="0.7" right="0.7" top="0.75" bottom="0.75" header="0.3" footer="0.3"/>
  <pageSetup paperSize="9" scale="66" orientation="portrait" verticalDpi="36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F14F13B21512B4995DDC9B02ECE1B16" ma:contentTypeVersion="11" ma:contentTypeDescription="Create a new document." ma:contentTypeScope="" ma:versionID="036a1704e36445a1633962d419dfc8f5">
  <xsd:schema xmlns:xsd="http://www.w3.org/2001/XMLSchema" xmlns:xs="http://www.w3.org/2001/XMLSchema" xmlns:p="http://schemas.microsoft.com/office/2006/metadata/properties" xmlns:ns2="64192eff-827c-45a3-98a6-ead77548f394" targetNamespace="http://schemas.microsoft.com/office/2006/metadata/properties" ma:root="true" ma:fieldsID="9af8799b947b6ca6a318fefdabe48c0d" ns2:_="">
    <xsd:import namespace="64192eff-827c-45a3-98a6-ead77548f39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192eff-827c-45a3-98a6-ead77548f3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E0F734E-C367-40BC-AEBF-1D8B68896FA7}">
  <ds:schemaRefs>
    <ds:schemaRef ds:uri="http://schemas.microsoft.com/sharepoint/v3/contenttype/forms"/>
  </ds:schemaRefs>
</ds:datastoreItem>
</file>

<file path=customXml/itemProps2.xml><?xml version="1.0" encoding="utf-8"?>
<ds:datastoreItem xmlns:ds="http://schemas.openxmlformats.org/officeDocument/2006/customXml" ds:itemID="{5AFB31E4-6395-4650-9935-2CE65B4EA2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192eff-827c-45a3-98a6-ead77548f3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4DC7F5-563B-4E9C-A68D-76A742D0C719}">
  <ds:schemaRefs>
    <ds:schemaRef ds:uri="http://purl.org/dc/dcmitype/"/>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64192eff-827c-45a3-98a6-ead77548f394"/>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Power estimate tool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Yumi Hoi Ching Fan</dc:creator>
  <cp:keywords/>
  <dc:description/>
  <cp:lastModifiedBy>Emma Clare Bezant Harvey</cp:lastModifiedBy>
  <cp:revision/>
  <cp:lastPrinted>2022-06-01T08:42:50Z</cp:lastPrinted>
  <dcterms:created xsi:type="dcterms:W3CDTF">2021-12-20T05:50:08Z</dcterms:created>
  <dcterms:modified xsi:type="dcterms:W3CDTF">2022-08-29T09:21:31Z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0x010100AF14F13B21512B4995DDC9B02ECE1B16</vt:lpwstr>
  </property>
</Properties>
</file>